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___SUADM\_____CORONAVÍRUS\"/>
    </mc:Choice>
  </mc:AlternateContent>
  <bookViews>
    <workbookView xWindow="0" yWindow="0" windowWidth="28800" windowHeight="11835" firstSheet="1" activeTab="1"/>
  </bookViews>
  <sheets>
    <sheet name="DOAÇÕES" sheetId="1" state="hidden" r:id="rId1"/>
    <sheet name="Plan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D15" i="2"/>
  <c r="E15" i="2" s="1"/>
  <c r="D14" i="2"/>
  <c r="D9" i="1" l="1"/>
  <c r="E22" i="1" l="1"/>
  <c r="E23" i="1"/>
  <c r="F23" i="1" s="1"/>
  <c r="F5" i="1" l="1"/>
  <c r="F6" i="1"/>
  <c r="F7" i="1"/>
  <c r="F9" i="1"/>
  <c r="F10" i="1"/>
  <c r="F11" i="1"/>
  <c r="F12" i="1"/>
  <c r="F13" i="1"/>
  <c r="F14" i="1"/>
  <c r="F15" i="1"/>
  <c r="F16" i="1"/>
  <c r="F17" i="1"/>
  <c r="F4" i="1"/>
  <c r="E8" i="1"/>
  <c r="F8" i="1" s="1"/>
  <c r="D5" i="1"/>
  <c r="D6" i="1"/>
  <c r="D7" i="1"/>
  <c r="D10" i="1"/>
  <c r="D11" i="1"/>
  <c r="D12" i="1"/>
  <c r="D13" i="1"/>
  <c r="D14" i="1"/>
  <c r="D15" i="1"/>
  <c r="D16" i="1"/>
  <c r="D17" i="1"/>
  <c r="D4" i="1"/>
  <c r="D8" i="1"/>
</calcChain>
</file>

<file path=xl/sharedStrings.xml><?xml version="1.0" encoding="utf-8"?>
<sst xmlns="http://schemas.openxmlformats.org/spreadsheetml/2006/main" count="77" uniqueCount="49">
  <si>
    <t>DESCRIÇÃO</t>
  </si>
  <si>
    <t>MÁSCARA DE PROTEÇÃO FACIAL, TECIDO ALGODÃO, LAVÁVEL - PARA AS CAMPANHAS EDUCACIONAIS DO CORPO DE BOMBEIRO MILITAR</t>
  </si>
  <si>
    <t>MENOR VALOR UNITÁRIO</t>
  </si>
  <si>
    <t>MÁSCARA CIRÚRGICA DESCARTÁVEL, 03 CAMADAS</t>
  </si>
  <si>
    <t>MÁCARA DE PROTEÇÃO FACIAL, PO RESPIRADOR PARA PARTICULAS, N95 PFF2</t>
  </si>
  <si>
    <t>MÁSCARA DE PROTEÇÃO FACIAL, DUPLA,  TECIDO BRIM, COM DESIGN ANATÔMICO, ACABAMENTO REFINADO, LAVÁVEL - PARA USO DA FORÇA DE SEGURANÇA</t>
  </si>
  <si>
    <t>AVENTAL DESCARTÁVEL EM TNT</t>
  </si>
  <si>
    <t>ÓCULOS DE PROTEÇÃO INDIVIDUAL (EPI)</t>
  </si>
  <si>
    <t>ENTREGUES</t>
  </si>
  <si>
    <t>QNT AUTORIZADA TRT</t>
  </si>
  <si>
    <t>Atomizadores marca STIHL</t>
  </si>
  <si>
    <t>Luva nitrílica</t>
  </si>
  <si>
    <t>Luva PVC</t>
  </si>
  <si>
    <t>Filtros combinados (químico+mecânico) VO+GA um</t>
  </si>
  <si>
    <t>Desinfetante Lavanda no total de 20 mil litros (à base de quaternário de amônio)</t>
  </si>
  <si>
    <t>Abafadores de ruído tipo concha (proteção auditiva)</t>
  </si>
  <si>
    <t>-</t>
  </si>
  <si>
    <t>VALOR AUTORIZADO</t>
  </si>
  <si>
    <t>VALOR UTILIZADO</t>
  </si>
  <si>
    <t>PM</t>
  </si>
  <si>
    <t>POLITEC</t>
  </si>
  <si>
    <t>PJC, BOMBEIROS, SEFAZ, DETRAN</t>
  </si>
  <si>
    <t>BOMBEIROS</t>
  </si>
  <si>
    <t>ENTREGAS REALIZADAS EM  03/04 a 18/08/2020</t>
  </si>
  <si>
    <t>QUEM RECEBEU?</t>
  </si>
  <si>
    <t>VALOR AUTORIZAD0 TRT</t>
  </si>
  <si>
    <t>UN. MEDIDA</t>
  </si>
  <si>
    <t>VALOR UNITÁRIO</t>
  </si>
  <si>
    <t>SANITIZAÇÃO/ DESINFECÇÃO DE AMBIENTES - CAPITAL</t>
  </si>
  <si>
    <t>SANITIZAÇÃO/ DESINFECÇÃO DE AMBIENTES - INTERIOR</t>
  </si>
  <si>
    <t>M²</t>
  </si>
  <si>
    <t>QUANT.</t>
  </si>
  <si>
    <t>VALOR TOTAL</t>
  </si>
  <si>
    <t>SEFAZ - ALTO ARAGUAIA</t>
  </si>
  <si>
    <t>SERVIÇOS REALIZADOS EM 20/05/2020 a 31/07/2020</t>
  </si>
  <si>
    <t>SEDUC, SEFAZ, SETASC, MT SAÚDE, SEAF, INDEA, INTERMAT, MTI, JUCEMAT, CASA CIVIL, PGE, CENTRO ESTADUAL DE CIDADANIA, SEDEC, SEDTUR, PROCON, SINFRA, SAAP/SESP, SEMA, Delegacia Esp. de Roubos e Furtos-DERF, Coord. de Bens e Produtos Retidos/SEMA, AGENCIA DESENVOLVE MT, Delegacia Esp. do Meio Ambiente-DEMA, AGER, METAMAT, CGE, Delegacia Especializada de Defesa da Mulher, da Criança e do Idoso de Várzea Grande, EMPAER, FUNAC, SEPLAG, SECEL, CRDH e CEDCA, Delegacia Especializada de Roubos e Furtos - DERF/VG, Centro de Pesquisa da EMPAER MT de Várzea Grande e MT PREV.</t>
  </si>
  <si>
    <t>MATERIAL</t>
  </si>
  <si>
    <t>SERVIÇO</t>
  </si>
  <si>
    <t>TODOS OS ÓRGÃOS E ENTIDADES DO PODER EXECUTIVO, CAMPANHAS A POPULAÇÃO NA CAPITAL E  INTERIOR (REALIZADOS PELOS BOMBEIROS, SEPLAG E SETASC)</t>
  </si>
  <si>
    <t>LUVA PARA PROCEDIMENTO NÃO CIRÚRGICO COM LATEX, TAMANHO P, M e G</t>
  </si>
  <si>
    <t xml:space="preserve">VALOR </t>
  </si>
  <si>
    <t>ENTREGAS REALIZADAS ENTRE OS DIAS  03/04 a 18/08/2020</t>
  </si>
  <si>
    <t>SERVIÇOS REALIZADOS ENTRE OS DIAS  20/05/2020 a 31/07/2020</t>
  </si>
  <si>
    <t>VALOR (M²)</t>
  </si>
  <si>
    <t>TODOS OS ÓRGÃOS E ENTIDADES DO PODER EXECUTIVO E POPULAÇÃO EM GERAL (ATRAVES DE CAMPANHAS NA CAPITAL E  INTERIOR PELOS BOMBEIROS, SEPLAG E SETASC).</t>
  </si>
  <si>
    <r>
      <t xml:space="preserve">PARCERIA FIRMADA ENTRE O GOVERNO DO ESTADO DE MATO GROSSO POR MEIO DA SEPLAG E SESP, COM O </t>
    </r>
    <r>
      <rPr>
        <b/>
        <u/>
        <sz val="11"/>
        <color theme="1"/>
        <rFont val="Calibri"/>
        <family val="2"/>
        <scheme val="minor"/>
      </rPr>
      <t>TRIBUNAL REGIONAL DO TRABALHO DA 23ª REGIÃO</t>
    </r>
    <r>
      <rPr>
        <b/>
        <sz val="11"/>
        <color theme="1"/>
        <rFont val="Calibri"/>
        <family val="2"/>
        <scheme val="minor"/>
      </rPr>
      <t>, RESULTARAM NA DESTINAÇÃO DE RECURSOS PARA AQUISIÇÃO DO MATERIAL E CONTRATAÇÃO DOS SERVIÇOS ABAIXO:</t>
    </r>
  </si>
  <si>
    <t>MÁSCARAS</t>
  </si>
  <si>
    <t>QUANT. ENTREGUE</t>
  </si>
  <si>
    <t>BOMBEIROS, PARA REALIZAÇÃO DE SERVIÇO DE SANITIZAÇÃO E DESINFECÇÃO DE AMBIENTES NOS ÓRGÃOS PÚBLICOS DO PODER EXECUTIVO DE MATO GROSSO.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</si>
</sst>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</font>
    <font>
      <sz val="8"/>
      <color rgb="FF000000"/>
      <name val="Calibri"/>
      <family val="2"/>
    </font>
    <font>
      <sz val="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3" fontId="3" fillId="0" borderId="2" xfId="0" applyNumberFormat="1" applyFont="1" applyFill="1" applyBorder="1" applyAlignment="1">
      <alignment horizontal="center" vertical="center" wrapText="1"/>
    </xf>
    <xf numFmtId="44" fontId="4" fillId="0" borderId="2" xfId="1" applyFont="1" applyFill="1" applyBorder="1" applyAlignment="1">
      <alignment horizontal="center" vertical="center"/>
    </xf>
    <xf numFmtId="44" fontId="4" fillId="0" borderId="9" xfId="1" applyFont="1" applyFill="1" applyBorder="1" applyAlignment="1">
      <alignment horizontal="center" vertical="center"/>
    </xf>
    <xf numFmtId="44" fontId="4" fillId="0" borderId="10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44" fontId="7" fillId="4" borderId="2" xfId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44" fontId="7" fillId="4" borderId="5" xfId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3" fontId="6" fillId="5" borderId="14" xfId="0" applyNumberFormat="1" applyFont="1" applyFill="1" applyBorder="1" applyAlignment="1">
      <alignment horizontal="center" vertical="center" wrapText="1"/>
    </xf>
    <xf numFmtId="3" fontId="6" fillId="5" borderId="17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44" fontId="4" fillId="0" borderId="8" xfId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4" fontId="4" fillId="0" borderId="12" xfId="1" applyFont="1" applyFill="1" applyBorder="1" applyAlignment="1">
      <alignment horizontal="center" vertical="center"/>
    </xf>
    <xf numFmtId="44" fontId="4" fillId="0" borderId="13" xfId="1" applyFont="1" applyFill="1" applyBorder="1" applyAlignment="1">
      <alignment horizontal="center" vertical="center"/>
    </xf>
    <xf numFmtId="44" fontId="4" fillId="0" borderId="3" xfId="1" applyFont="1" applyFill="1" applyBorder="1" applyAlignment="1">
      <alignment horizontal="center" vertical="center"/>
    </xf>
    <xf numFmtId="44" fontId="4" fillId="0" borderId="7" xfId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/>
    </xf>
    <xf numFmtId="3" fontId="6" fillId="5" borderId="15" xfId="0" applyNumberFormat="1" applyFont="1" applyFill="1" applyBorder="1" applyAlignment="1">
      <alignment horizontal="center" vertical="center" wrapText="1"/>
    </xf>
    <xf numFmtId="3" fontId="6" fillId="5" borderId="1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44" fontId="4" fillId="0" borderId="11" xfId="1" applyFont="1" applyBorder="1" applyAlignment="1">
      <alignment horizontal="center" vertical="center"/>
    </xf>
    <xf numFmtId="44" fontId="4" fillId="0" borderId="1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4" fontId="4" fillId="0" borderId="4" xfId="1" applyFont="1" applyBorder="1" applyAlignment="1">
      <alignment horizontal="center" vertical="center"/>
    </xf>
    <xf numFmtId="44" fontId="4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20" xfId="0" quotePrefix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 wrapText="1"/>
    </xf>
    <xf numFmtId="3" fontId="3" fillId="7" borderId="2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3" fontId="14" fillId="5" borderId="14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3" fontId="15" fillId="0" borderId="11" xfId="0" applyNumberFormat="1" applyFont="1" applyFill="1" applyBorder="1" applyAlignment="1">
      <alignment horizontal="center" vertical="center" wrapText="1"/>
    </xf>
    <xf numFmtId="0" fontId="11" fillId="0" borderId="20" xfId="0" quotePrefix="1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6" fillId="4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3" fontId="14" fillId="5" borderId="15" xfId="0" applyNumberFormat="1" applyFont="1" applyFill="1" applyBorder="1" applyAlignment="1">
      <alignment horizontal="center" vertical="center" wrapText="1"/>
    </xf>
    <xf numFmtId="3" fontId="14" fillId="5" borderId="17" xfId="0" applyNumberFormat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/>
    </xf>
    <xf numFmtId="44" fontId="11" fillId="0" borderId="11" xfId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44" fontId="11" fillId="0" borderId="13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44" fontId="11" fillId="0" borderId="4" xfId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44" fontId="11" fillId="0" borderId="7" xfId="0" applyNumberFormat="1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44" fontId="4" fillId="0" borderId="0" xfId="0" applyNumberFormat="1" applyFont="1" applyAlignment="1">
      <alignment horizontal="left" vertical="center"/>
    </xf>
    <xf numFmtId="0" fontId="8" fillId="6" borderId="18" xfId="0" applyFont="1" applyFill="1" applyBorder="1" applyAlignment="1">
      <alignment horizontal="center" vertical="center" wrapText="1"/>
    </xf>
    <xf numFmtId="44" fontId="4" fillId="0" borderId="8" xfId="1" applyFont="1" applyBorder="1" applyAlignment="1">
      <alignment horizontal="center" vertical="center"/>
    </xf>
    <xf numFmtId="44" fontId="4" fillId="0" borderId="5" xfId="1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8" borderId="26" xfId="0" applyFont="1" applyFill="1" applyBorder="1" applyAlignment="1">
      <alignment horizontal="center" vertical="center" wrapText="1"/>
    </xf>
    <xf numFmtId="0" fontId="10" fillId="8" borderId="34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 wrapText="1"/>
    </xf>
    <xf numFmtId="44" fontId="11" fillId="0" borderId="30" xfId="1" applyFont="1" applyFill="1" applyBorder="1" applyAlignment="1">
      <alignment horizontal="center" vertical="center"/>
    </xf>
    <xf numFmtId="44" fontId="11" fillId="0" borderId="31" xfId="1" applyFont="1" applyFill="1" applyBorder="1" applyAlignment="1">
      <alignment horizontal="center" vertical="center"/>
    </xf>
    <xf numFmtId="44" fontId="11" fillId="0" borderId="32" xfId="1" applyFont="1" applyFill="1" applyBorder="1" applyAlignment="1">
      <alignment horizontal="center" vertical="center"/>
    </xf>
    <xf numFmtId="44" fontId="11" fillId="0" borderId="33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6" borderId="26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3" fontId="14" fillId="5" borderId="26" xfId="0" applyNumberFormat="1" applyFont="1" applyFill="1" applyBorder="1" applyAlignment="1">
      <alignment horizontal="center" vertical="center" wrapText="1"/>
    </xf>
    <xf numFmtId="3" fontId="14" fillId="5" borderId="27" xfId="0" applyNumberFormat="1" applyFont="1" applyFill="1" applyBorder="1" applyAlignment="1">
      <alignment horizontal="center" vertical="center" wrapText="1"/>
    </xf>
    <xf numFmtId="44" fontId="11" fillId="0" borderId="28" xfId="1" applyFont="1" applyFill="1" applyBorder="1" applyAlignment="1">
      <alignment horizontal="center" vertical="center"/>
    </xf>
    <xf numFmtId="44" fontId="11" fillId="0" borderId="29" xfId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J13" sqref="J13"/>
    </sheetView>
  </sheetViews>
  <sheetFormatPr defaultRowHeight="15" x14ac:dyDescent="0.25"/>
  <cols>
    <col min="1" max="1" width="103.28515625" style="38" bestFit="1" customWidth="1"/>
    <col min="2" max="2" width="12.85546875" style="38" bestFit="1" customWidth="1"/>
    <col min="3" max="3" width="10.85546875" style="38" bestFit="1" customWidth="1"/>
    <col min="4" max="4" width="11.5703125" style="38" bestFit="1" customWidth="1"/>
    <col min="5" max="5" width="8.42578125" style="38" bestFit="1" customWidth="1"/>
    <col min="6" max="6" width="12.85546875" style="38" bestFit="1" customWidth="1"/>
    <col min="7" max="7" width="56.140625" style="38" bestFit="1" customWidth="1"/>
  </cols>
  <sheetData>
    <row r="1" spans="1:7" ht="15.75" x14ac:dyDescent="0.25">
      <c r="A1" s="80" t="s">
        <v>36</v>
      </c>
      <c r="B1" s="80"/>
      <c r="C1" s="80"/>
      <c r="D1" s="80"/>
      <c r="E1" s="80"/>
      <c r="F1" s="80"/>
      <c r="G1" s="80"/>
    </row>
    <row r="2" spans="1:7" ht="25.5" customHeight="1" thickBot="1" x14ac:dyDescent="0.3">
      <c r="E2" s="77" t="s">
        <v>23</v>
      </c>
      <c r="F2" s="77"/>
    </row>
    <row r="3" spans="1:7" ht="23.25" thickBot="1" x14ac:dyDescent="0.3">
      <c r="A3" s="12" t="s">
        <v>0</v>
      </c>
      <c r="B3" s="13" t="s">
        <v>9</v>
      </c>
      <c r="C3" s="13" t="s">
        <v>2</v>
      </c>
      <c r="D3" s="27" t="s">
        <v>17</v>
      </c>
      <c r="E3" s="14" t="s">
        <v>8</v>
      </c>
      <c r="F3" s="30" t="s">
        <v>18</v>
      </c>
      <c r="G3" s="31" t="s">
        <v>24</v>
      </c>
    </row>
    <row r="4" spans="1:7" x14ac:dyDescent="0.25">
      <c r="A4" s="39" t="s">
        <v>3</v>
      </c>
      <c r="B4" s="16">
        <v>1150</v>
      </c>
      <c r="C4" s="17">
        <v>1</v>
      </c>
      <c r="D4" s="23">
        <f t="shared" ref="D4:D17" si="0">B4*C4</f>
        <v>1150</v>
      </c>
      <c r="E4" s="18">
        <v>1150</v>
      </c>
      <c r="F4" s="22">
        <f>E4*C4</f>
        <v>1150</v>
      </c>
      <c r="G4" s="40" t="s">
        <v>19</v>
      </c>
    </row>
    <row r="5" spans="1:7" x14ac:dyDescent="0.25">
      <c r="A5" s="41" t="s">
        <v>4</v>
      </c>
      <c r="B5" s="49">
        <v>5000</v>
      </c>
      <c r="C5" s="2">
        <v>9.9</v>
      </c>
      <c r="D5" s="24">
        <f t="shared" si="0"/>
        <v>49500</v>
      </c>
      <c r="E5" s="19">
        <v>5000</v>
      </c>
      <c r="F5" s="3">
        <f t="shared" ref="F5:F17" si="1">E5*C5</f>
        <v>49500</v>
      </c>
      <c r="G5" s="42" t="s">
        <v>20</v>
      </c>
    </row>
    <row r="6" spans="1:7" x14ac:dyDescent="0.25">
      <c r="A6" s="41" t="s">
        <v>5</v>
      </c>
      <c r="B6" s="1">
        <v>30000</v>
      </c>
      <c r="C6" s="2">
        <v>4</v>
      </c>
      <c r="D6" s="24">
        <f t="shared" si="0"/>
        <v>120000</v>
      </c>
      <c r="E6" s="19">
        <v>12674</v>
      </c>
      <c r="F6" s="3">
        <f t="shared" si="1"/>
        <v>50696</v>
      </c>
      <c r="G6" s="42" t="s">
        <v>21</v>
      </c>
    </row>
    <row r="7" spans="1:7" x14ac:dyDescent="0.25">
      <c r="A7" s="41" t="s">
        <v>1</v>
      </c>
      <c r="B7" s="1">
        <v>6000</v>
      </c>
      <c r="C7" s="2">
        <v>2.2999999999999998</v>
      </c>
      <c r="D7" s="24">
        <f t="shared" si="0"/>
        <v>13799.999999999998</v>
      </c>
      <c r="E7" s="19">
        <v>6000</v>
      </c>
      <c r="F7" s="3">
        <f t="shared" si="1"/>
        <v>13799.999999999998</v>
      </c>
      <c r="G7" s="42" t="s">
        <v>19</v>
      </c>
    </row>
    <row r="8" spans="1:7" ht="22.5" x14ac:dyDescent="0.25">
      <c r="A8" s="41" t="s">
        <v>1</v>
      </c>
      <c r="B8" s="49">
        <v>151276</v>
      </c>
      <c r="C8" s="5">
        <v>2.1</v>
      </c>
      <c r="D8" s="24">
        <f t="shared" si="0"/>
        <v>317679.60000000003</v>
      </c>
      <c r="E8" s="19">
        <f>83470+67806</f>
        <v>151276</v>
      </c>
      <c r="F8" s="3">
        <f t="shared" si="1"/>
        <v>317679.60000000003</v>
      </c>
      <c r="G8" s="43" t="s">
        <v>38</v>
      </c>
    </row>
    <row r="9" spans="1:7" x14ac:dyDescent="0.25">
      <c r="A9" s="41" t="s">
        <v>39</v>
      </c>
      <c r="B9" s="1">
        <v>300000</v>
      </c>
      <c r="C9" s="2">
        <v>0.28899999999999998</v>
      </c>
      <c r="D9" s="24">
        <f>B9*C9</f>
        <v>86700</v>
      </c>
      <c r="E9" s="19">
        <v>0</v>
      </c>
      <c r="F9" s="3">
        <f t="shared" si="1"/>
        <v>0</v>
      </c>
      <c r="G9" s="42" t="s">
        <v>16</v>
      </c>
    </row>
    <row r="10" spans="1:7" x14ac:dyDescent="0.25">
      <c r="A10" s="41" t="s">
        <v>6</v>
      </c>
      <c r="B10" s="1">
        <v>5000</v>
      </c>
      <c r="C10" s="2">
        <v>4.0999999999999996</v>
      </c>
      <c r="D10" s="24">
        <f t="shared" si="0"/>
        <v>20500</v>
      </c>
      <c r="E10" s="19">
        <v>0</v>
      </c>
      <c r="F10" s="3">
        <f t="shared" si="1"/>
        <v>0</v>
      </c>
      <c r="G10" s="42" t="s">
        <v>16</v>
      </c>
    </row>
    <row r="11" spans="1:7" x14ac:dyDescent="0.25">
      <c r="A11" s="41" t="s">
        <v>7</v>
      </c>
      <c r="B11" s="1">
        <v>200</v>
      </c>
      <c r="C11" s="2">
        <v>6</v>
      </c>
      <c r="D11" s="24">
        <f t="shared" si="0"/>
        <v>1200</v>
      </c>
      <c r="E11" s="19">
        <v>200</v>
      </c>
      <c r="F11" s="3">
        <f t="shared" si="1"/>
        <v>1200</v>
      </c>
      <c r="G11" s="42" t="s">
        <v>20</v>
      </c>
    </row>
    <row r="12" spans="1:7" x14ac:dyDescent="0.25">
      <c r="A12" s="6" t="s">
        <v>10</v>
      </c>
      <c r="B12" s="7">
        <v>12</v>
      </c>
      <c r="C12" s="8">
        <v>2092.5</v>
      </c>
      <c r="D12" s="24">
        <f t="shared" si="0"/>
        <v>25110</v>
      </c>
      <c r="E12" s="20">
        <v>12</v>
      </c>
      <c r="F12" s="3">
        <f t="shared" si="1"/>
        <v>25110</v>
      </c>
      <c r="G12" s="42" t="s">
        <v>22</v>
      </c>
    </row>
    <row r="13" spans="1:7" x14ac:dyDescent="0.25">
      <c r="A13" s="6" t="s">
        <v>11</v>
      </c>
      <c r="B13" s="7">
        <v>400</v>
      </c>
      <c r="C13" s="8">
        <v>14.9</v>
      </c>
      <c r="D13" s="24">
        <f t="shared" si="0"/>
        <v>5960</v>
      </c>
      <c r="E13" s="20">
        <v>0</v>
      </c>
      <c r="F13" s="3">
        <f t="shared" si="1"/>
        <v>0</v>
      </c>
      <c r="G13" s="42" t="s">
        <v>16</v>
      </c>
    </row>
    <row r="14" spans="1:7" x14ac:dyDescent="0.25">
      <c r="A14" s="6" t="s">
        <v>12</v>
      </c>
      <c r="B14" s="7">
        <v>500</v>
      </c>
      <c r="C14" s="8">
        <v>10.5</v>
      </c>
      <c r="D14" s="24">
        <f t="shared" si="0"/>
        <v>5250</v>
      </c>
      <c r="E14" s="20">
        <v>500</v>
      </c>
      <c r="F14" s="3">
        <f t="shared" si="1"/>
        <v>5250</v>
      </c>
      <c r="G14" s="42" t="s">
        <v>22</v>
      </c>
    </row>
    <row r="15" spans="1:7" x14ac:dyDescent="0.25">
      <c r="A15" s="6" t="s">
        <v>13</v>
      </c>
      <c r="B15" s="7">
        <v>600</v>
      </c>
      <c r="C15" s="8">
        <v>30.64</v>
      </c>
      <c r="D15" s="24">
        <f t="shared" si="0"/>
        <v>18384</v>
      </c>
      <c r="E15" s="20">
        <v>600</v>
      </c>
      <c r="F15" s="3">
        <f t="shared" si="1"/>
        <v>18384</v>
      </c>
      <c r="G15" s="42" t="s">
        <v>22</v>
      </c>
    </row>
    <row r="16" spans="1:7" x14ac:dyDescent="0.25">
      <c r="A16" s="6" t="s">
        <v>14</v>
      </c>
      <c r="B16" s="7">
        <v>400</v>
      </c>
      <c r="C16" s="8">
        <v>118.82</v>
      </c>
      <c r="D16" s="24">
        <f t="shared" si="0"/>
        <v>47528</v>
      </c>
      <c r="E16" s="20">
        <v>0</v>
      </c>
      <c r="F16" s="3">
        <f t="shared" si="1"/>
        <v>0</v>
      </c>
      <c r="G16" s="42" t="s">
        <v>16</v>
      </c>
    </row>
    <row r="17" spans="1:7" ht="15.75" thickBot="1" x14ac:dyDescent="0.3">
      <c r="A17" s="9" t="s">
        <v>15</v>
      </c>
      <c r="B17" s="10">
        <v>90</v>
      </c>
      <c r="C17" s="11">
        <v>35.04</v>
      </c>
      <c r="D17" s="25">
        <f t="shared" si="0"/>
        <v>3153.6</v>
      </c>
      <c r="E17" s="21">
        <v>90</v>
      </c>
      <c r="F17" s="4">
        <f t="shared" si="1"/>
        <v>3153.6</v>
      </c>
      <c r="G17" s="45" t="s">
        <v>22</v>
      </c>
    </row>
    <row r="19" spans="1:7" ht="15.75" x14ac:dyDescent="0.25">
      <c r="A19" s="80" t="s">
        <v>37</v>
      </c>
      <c r="B19" s="80"/>
      <c r="C19" s="80"/>
      <c r="D19" s="80"/>
      <c r="E19" s="80"/>
      <c r="F19" s="80"/>
      <c r="G19" s="80"/>
    </row>
    <row r="20" spans="1:7" ht="28.5" customHeight="1" thickBot="1" x14ac:dyDescent="0.3">
      <c r="D20" s="77" t="s">
        <v>34</v>
      </c>
      <c r="E20" s="77"/>
      <c r="F20" s="77"/>
    </row>
    <row r="21" spans="1:7" ht="23.25" thickBot="1" x14ac:dyDescent="0.3">
      <c r="A21" s="12" t="s">
        <v>0</v>
      </c>
      <c r="B21" s="13" t="s">
        <v>25</v>
      </c>
      <c r="C21" s="27" t="s">
        <v>26</v>
      </c>
      <c r="D21" s="14" t="s">
        <v>27</v>
      </c>
      <c r="E21" s="29" t="s">
        <v>31</v>
      </c>
      <c r="F21" s="15" t="s">
        <v>32</v>
      </c>
      <c r="G21" s="31" t="s">
        <v>24</v>
      </c>
    </row>
    <row r="22" spans="1:7" x14ac:dyDescent="0.25">
      <c r="A22" s="46" t="s">
        <v>28</v>
      </c>
      <c r="B22" s="78">
        <v>350000</v>
      </c>
      <c r="C22" s="32" t="s">
        <v>30</v>
      </c>
      <c r="D22" s="33">
        <v>1.7</v>
      </c>
      <c r="E22" s="28">
        <f>F22/D22</f>
        <v>95309.135764705876</v>
      </c>
      <c r="F22" s="34">
        <v>162025.53079999998</v>
      </c>
      <c r="G22" s="47" t="s">
        <v>33</v>
      </c>
    </row>
    <row r="23" spans="1:7" ht="90.75" thickBot="1" x14ac:dyDescent="0.3">
      <c r="A23" s="44" t="s">
        <v>29</v>
      </c>
      <c r="B23" s="79"/>
      <c r="C23" s="35" t="s">
        <v>30</v>
      </c>
      <c r="D23" s="36">
        <v>1.95</v>
      </c>
      <c r="E23" s="26">
        <f>1235.77-(1235.77*10%)</f>
        <v>1112.193</v>
      </c>
      <c r="F23" s="37">
        <f>E23*D23</f>
        <v>2168.7763500000001</v>
      </c>
      <c r="G23" s="48" t="s">
        <v>35</v>
      </c>
    </row>
  </sheetData>
  <mergeCells count="5">
    <mergeCell ref="E2:F2"/>
    <mergeCell ref="B22:B23"/>
    <mergeCell ref="A1:G1"/>
    <mergeCell ref="A19:G19"/>
    <mergeCell ref="D20:F20"/>
  </mergeCells>
  <pageMargins left="0.511811024" right="0.511811024" top="0.78740157499999996" bottom="0.78740157499999996" header="0.31496062000000002" footer="0.31496062000000002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showGridLines="0" tabSelected="1" workbookViewId="0">
      <selection activeCell="K12" sqref="K12"/>
    </sheetView>
  </sheetViews>
  <sheetFormatPr defaultRowHeight="15" x14ac:dyDescent="0.25"/>
  <cols>
    <col min="2" max="2" width="43.28515625" style="75" bestFit="1" customWidth="1"/>
    <col min="3" max="3" width="15.140625" style="75" bestFit="1" customWidth="1"/>
    <col min="4" max="4" width="6.7109375" style="75" bestFit="1" customWidth="1"/>
    <col min="5" max="5" width="12.140625" style="75" bestFit="1" customWidth="1"/>
    <col min="6" max="6" width="94.85546875" style="75" bestFit="1" customWidth="1"/>
  </cols>
  <sheetData>
    <row r="1" spans="2:6" ht="32.25" customHeight="1" thickBot="1" x14ac:dyDescent="0.3">
      <c r="B1" s="81" t="s">
        <v>45</v>
      </c>
      <c r="C1" s="82"/>
      <c r="D1" s="82"/>
      <c r="E1" s="82"/>
      <c r="F1" s="83"/>
    </row>
    <row r="2" spans="2:6" ht="15.75" thickBot="1" x14ac:dyDescent="0.3">
      <c r="B2" s="88"/>
      <c r="C2" s="88"/>
      <c r="D2" s="88"/>
      <c r="E2" s="88"/>
      <c r="F2" s="88"/>
    </row>
    <row r="3" spans="2:6" ht="12.95" customHeight="1" thickBot="1" x14ac:dyDescent="0.3">
      <c r="B3" s="89" t="s">
        <v>41</v>
      </c>
      <c r="C3" s="90"/>
      <c r="D3" s="90"/>
      <c r="E3" s="90"/>
      <c r="F3" s="91"/>
    </row>
    <row r="4" spans="2:6" ht="12.95" customHeight="1" thickBot="1" x14ac:dyDescent="0.3">
      <c r="B4" s="50" t="s">
        <v>0</v>
      </c>
      <c r="C4" s="51" t="s">
        <v>47</v>
      </c>
      <c r="D4" s="95" t="s">
        <v>40</v>
      </c>
      <c r="E4" s="96"/>
      <c r="F4" s="52" t="s">
        <v>24</v>
      </c>
    </row>
    <row r="5" spans="2:6" ht="24" x14ac:dyDescent="0.25">
      <c r="B5" s="53" t="s">
        <v>46</v>
      </c>
      <c r="C5" s="54">
        <f>1150+5000+12674+6000+151276</f>
        <v>176100</v>
      </c>
      <c r="D5" s="86">
        <v>432825.60000000003</v>
      </c>
      <c r="E5" s="87"/>
      <c r="F5" s="55" t="s">
        <v>44</v>
      </c>
    </row>
    <row r="6" spans="2:6" ht="12.95" customHeight="1" x14ac:dyDescent="0.25">
      <c r="B6" s="56" t="s">
        <v>7</v>
      </c>
      <c r="C6" s="57">
        <v>200</v>
      </c>
      <c r="D6" s="84">
        <v>1200</v>
      </c>
      <c r="E6" s="85"/>
      <c r="F6" s="58" t="s">
        <v>20</v>
      </c>
    </row>
    <row r="7" spans="2:6" ht="12.95" customHeight="1" x14ac:dyDescent="0.25">
      <c r="B7" s="59" t="s">
        <v>10</v>
      </c>
      <c r="C7" s="60">
        <v>12</v>
      </c>
      <c r="D7" s="84">
        <v>25110</v>
      </c>
      <c r="E7" s="85"/>
      <c r="F7" s="92" t="s">
        <v>48</v>
      </c>
    </row>
    <row r="8" spans="2:6" ht="12.95" customHeight="1" x14ac:dyDescent="0.25">
      <c r="B8" s="59" t="s">
        <v>12</v>
      </c>
      <c r="C8" s="60">
        <v>500</v>
      </c>
      <c r="D8" s="84">
        <v>5250</v>
      </c>
      <c r="E8" s="85"/>
      <c r="F8" s="93"/>
    </row>
    <row r="9" spans="2:6" ht="12.95" customHeight="1" x14ac:dyDescent="0.25">
      <c r="B9" s="59" t="s">
        <v>13</v>
      </c>
      <c r="C9" s="60">
        <v>600</v>
      </c>
      <c r="D9" s="84">
        <v>18384</v>
      </c>
      <c r="E9" s="85"/>
      <c r="F9" s="93"/>
    </row>
    <row r="10" spans="2:6" ht="12.95" customHeight="1" thickBot="1" x14ac:dyDescent="0.3">
      <c r="B10" s="61" t="s">
        <v>15</v>
      </c>
      <c r="C10" s="62">
        <v>90</v>
      </c>
      <c r="D10" s="97">
        <v>3153.6</v>
      </c>
      <c r="E10" s="98"/>
      <c r="F10" s="94"/>
    </row>
    <row r="11" spans="2:6" ht="12.95" customHeight="1" thickBot="1" x14ac:dyDescent="0.3"/>
    <row r="12" spans="2:6" ht="12.95" customHeight="1" thickBot="1" x14ac:dyDescent="0.3">
      <c r="B12" s="89" t="s">
        <v>42</v>
      </c>
      <c r="C12" s="90"/>
      <c r="D12" s="90"/>
      <c r="E12" s="90"/>
      <c r="F12" s="91"/>
    </row>
    <row r="13" spans="2:6" ht="12.95" customHeight="1" thickBot="1" x14ac:dyDescent="0.3">
      <c r="B13" s="50" t="s">
        <v>0</v>
      </c>
      <c r="C13" s="51" t="s">
        <v>43</v>
      </c>
      <c r="D13" s="63" t="s">
        <v>31</v>
      </c>
      <c r="E13" s="64" t="s">
        <v>32</v>
      </c>
      <c r="F13" s="52" t="s">
        <v>24</v>
      </c>
    </row>
    <row r="14" spans="2:6" x14ac:dyDescent="0.25">
      <c r="B14" s="65" t="s">
        <v>28</v>
      </c>
      <c r="C14" s="66">
        <v>1.7</v>
      </c>
      <c r="D14" s="67">
        <f>E14/C14</f>
        <v>95309.135764705876</v>
      </c>
      <c r="E14" s="68">
        <v>162025.53079999998</v>
      </c>
      <c r="F14" s="69" t="s">
        <v>33</v>
      </c>
    </row>
    <row r="15" spans="2:6" ht="72.75" thickBot="1" x14ac:dyDescent="0.3">
      <c r="B15" s="70" t="s">
        <v>29</v>
      </c>
      <c r="C15" s="71">
        <v>1.95</v>
      </c>
      <c r="D15" s="72">
        <f>1235.77-(1235.77*10%)</f>
        <v>1112.193</v>
      </c>
      <c r="E15" s="73">
        <f>D15*C15</f>
        <v>2168.7763500000001</v>
      </c>
      <c r="F15" s="74" t="s">
        <v>35</v>
      </c>
    </row>
    <row r="19" spans="5:5" x14ac:dyDescent="0.25">
      <c r="E19" s="76"/>
    </row>
  </sheetData>
  <mergeCells count="12">
    <mergeCell ref="B12:F12"/>
    <mergeCell ref="B3:F3"/>
    <mergeCell ref="F7:F10"/>
    <mergeCell ref="D4:E4"/>
    <mergeCell ref="D10:E10"/>
    <mergeCell ref="D9:E9"/>
    <mergeCell ref="B1:F1"/>
    <mergeCell ref="D8:E8"/>
    <mergeCell ref="D7:E7"/>
    <mergeCell ref="D6:E6"/>
    <mergeCell ref="D5:E5"/>
    <mergeCell ref="B2:F2"/>
  </mergeCells>
  <pageMargins left="0.511811024" right="0.511811024" top="0.78740157499999996" bottom="0.78740157499999996" header="0.31496062000000002" footer="0.31496062000000002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DOAÇÕES</vt:lpstr>
      <vt:lpstr>Plan1</vt:lpstr>
    </vt:vector>
  </TitlesOfParts>
  <Company>SEGES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Vicenzi Andrade</dc:creator>
  <cp:lastModifiedBy>Karina Vicenzi Andrade</cp:lastModifiedBy>
  <dcterms:created xsi:type="dcterms:W3CDTF">2020-08-18T21:44:20Z</dcterms:created>
  <dcterms:modified xsi:type="dcterms:W3CDTF">2020-08-19T22:12:43Z</dcterms:modified>
</cp:coreProperties>
</file>